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 2 source data/"/>
    </mc:Choice>
  </mc:AlternateContent>
  <xr:revisionPtr revIDLastSave="0" documentId="13_ncr:1_{7C499CF5-D569-6A43-B6F1-CD01C4505822}" xr6:coauthVersionLast="47" xr6:coauthVersionMax="47" xr10:uidLastSave="{00000000-0000-0000-0000-000000000000}"/>
  <bookViews>
    <workbookView xWindow="10160" yWindow="3260" windowWidth="46600" windowHeight="22760" xr2:uid="{00000000-000D-0000-FFFF-FFFF00000000}"/>
  </bookViews>
  <sheets>
    <sheet name="Plate 1 - Sheet1" sheetId="1" r:id="rId1"/>
  </sheets>
  <definedNames>
    <definedName name="MethodPointer">14013224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7" i="1" l="1"/>
  <c r="AA97" i="1"/>
  <c r="AB97" i="1"/>
  <c r="AC97" i="1"/>
  <c r="AD97" i="1"/>
  <c r="AE97" i="1"/>
  <c r="Z98" i="1"/>
  <c r="AA98" i="1"/>
  <c r="AB98" i="1"/>
  <c r="AC98" i="1"/>
  <c r="AD98" i="1"/>
  <c r="AE98" i="1"/>
  <c r="AA96" i="1"/>
  <c r="AB96" i="1"/>
  <c r="AC96" i="1"/>
  <c r="AD96" i="1"/>
  <c r="AE96" i="1"/>
  <c r="Z96" i="1"/>
  <c r="L63" i="1" l="1"/>
  <c r="L61" i="1"/>
  <c r="L57" i="1"/>
  <c r="L58" i="1" s="1"/>
  <c r="K57" i="1"/>
  <c r="K58" i="1" s="1"/>
  <c r="L62" i="1"/>
  <c r="J95" i="1" l="1"/>
  <c r="G95" i="1"/>
  <c r="J94" i="1"/>
  <c r="H62" i="1"/>
  <c r="H61" i="1"/>
  <c r="G62" i="1"/>
  <c r="H94" i="1" l="1"/>
  <c r="I94" i="1"/>
  <c r="J90" i="1"/>
  <c r="J91" i="1" s="1"/>
  <c r="I90" i="1"/>
  <c r="I91" i="1" s="1"/>
  <c r="H90" i="1"/>
  <c r="H91" i="1" s="1"/>
  <c r="G90" i="1"/>
  <c r="G91" i="1" s="1"/>
  <c r="F90" i="1"/>
  <c r="F91" i="1" s="1"/>
  <c r="E90" i="1"/>
  <c r="E91" i="1" s="1"/>
  <c r="J89" i="1"/>
  <c r="I89" i="1"/>
  <c r="H89" i="1"/>
  <c r="G89" i="1"/>
  <c r="F89" i="1"/>
  <c r="E89" i="1"/>
  <c r="K62" i="1"/>
  <c r="L56" i="1"/>
  <c r="K56" i="1"/>
  <c r="J63" i="1" l="1"/>
  <c r="I63" i="1"/>
  <c r="J62" i="1"/>
  <c r="I62" i="1"/>
  <c r="J61" i="1"/>
  <c r="F61" i="1"/>
  <c r="J57" i="1"/>
  <c r="J58" i="1" s="1"/>
  <c r="I57" i="1"/>
  <c r="I58" i="1" s="1"/>
  <c r="H57" i="1"/>
  <c r="H58" i="1" s="1"/>
  <c r="G57" i="1"/>
  <c r="G58" i="1" s="1"/>
  <c r="F57" i="1"/>
  <c r="F58" i="1" s="1"/>
  <c r="E57" i="1"/>
  <c r="E58" i="1" s="1"/>
  <c r="J56" i="1"/>
  <c r="I56" i="1"/>
  <c r="H56" i="1"/>
  <c r="G56" i="1"/>
  <c r="F56" i="1"/>
  <c r="E56" i="1"/>
</calcChain>
</file>

<file path=xl/sharedStrings.xml><?xml version="1.0" encoding="utf-8"?>
<sst xmlns="http://schemas.openxmlformats.org/spreadsheetml/2006/main" count="107" uniqueCount="78">
  <si>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</si>
  <si>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</si>
  <si>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</si>
  <si>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</si>
  <si>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</si>
  <si>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</si>
  <si>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</si>
  <si>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</si>
  <si>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</si>
  <si>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</si>
  <si>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</si>
  <si>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</si>
  <si>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</si>
  <si>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</si>
  <si>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</si>
  <si>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</si>
  <si>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</si>
  <si>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</si>
  <si>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</si>
  <si>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</si>
  <si>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A1..D12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</si>
  <si>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</si>
  <si>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</si>
  <si>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</si>
  <si>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</si>
  <si>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</si>
  <si>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</si>
  <si>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</si>
  <si>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</si>
  <si>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</si>
  <si>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</si>
  <si>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</si>
  <si>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</si>
  <si>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61-0a</t>
  </si>
  <si>
    <t>61-0.5a</t>
  </si>
  <si>
    <t>61-0B</t>
  </si>
  <si>
    <t>61-0.5b</t>
  </si>
  <si>
    <t>111-0</t>
  </si>
  <si>
    <t>111-0.5A</t>
  </si>
  <si>
    <t>111-0.5B</t>
  </si>
  <si>
    <t>0.5 ng/ml LPS</t>
  </si>
  <si>
    <t>50 ul of 1ml sup</t>
  </si>
  <si>
    <t>dKO</t>
  </si>
  <si>
    <t>ric8a</t>
  </si>
  <si>
    <t>ric8B?</t>
  </si>
  <si>
    <t>wt_0</t>
  </si>
  <si>
    <t>wt_0.5</t>
  </si>
  <si>
    <t>ric8a_0</t>
  </si>
  <si>
    <t>ric8a_0.5</t>
  </si>
  <si>
    <t>dKO_0</t>
  </si>
  <si>
    <t>dKO_0.5</t>
  </si>
  <si>
    <t>M1 vs M2   nonsignificant</t>
  </si>
  <si>
    <t>M1 vs M3   nonsignificant</t>
  </si>
  <si>
    <t>M1 vs M4   P&lt;.01</t>
  </si>
  <si>
    <t>M2 vs M3   nonsignificant</t>
  </si>
  <si>
    <t>M3 vs M4   P&lt;.01</t>
  </si>
  <si>
    <t>ric8b_0</t>
  </si>
  <si>
    <t>ric8b_0.5</t>
  </si>
  <si>
    <t>wt_20</t>
  </si>
  <si>
    <t>wt_40</t>
  </si>
  <si>
    <t>ric8a_20</t>
  </si>
  <si>
    <t>ric8a_40</t>
  </si>
  <si>
    <t>HSD[.05]=0.15; HSD[.01]=0.18</t>
  </si>
  <si>
    <t>M2 vs M4   P&lt;.01</t>
  </si>
  <si>
    <t>column 1-4</t>
  </si>
  <si>
    <t>wt_5</t>
  </si>
  <si>
    <t>mut_0</t>
  </si>
  <si>
    <t>mut_0.5</t>
  </si>
  <si>
    <t>mut_5</t>
  </si>
  <si>
    <t>5ng/ml LPS data from the following</t>
  </si>
  <si>
    <t>wt_LPS</t>
  </si>
  <si>
    <t>mut_LPS</t>
  </si>
  <si>
    <t>ctrl microglia</t>
  </si>
  <si>
    <t>ric8a/cx3cr1-cre mut microglia</t>
  </si>
  <si>
    <t>PBS</t>
  </si>
  <si>
    <t>LPS_0.5</t>
  </si>
  <si>
    <t>LPS_5</t>
  </si>
  <si>
    <t xml:space="preserve">8-9-18 cx151-162 TNF ELISA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</si>
</sst>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b/>
      <sz val="18"/>
      <color rgb="FFFF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FA9D6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0" fillId="14" borderId="0" xfId="0" applyFill="1"/>
    <xf numFmtId="0" fontId="0" fillId="15" borderId="0" xfId="0" applyFill="1"/>
    <xf numFmtId="0" fontId="2" fillId="16" borderId="2" xfId="0" applyFont="1" applyFill="1" applyBorder="1" applyAlignment="1">
      <alignment horizontal="center" vertical="center" wrapText="1"/>
    </xf>
    <xf numFmtId="0" fontId="0" fillId="16" borderId="0" xfId="0" applyFill="1"/>
    <xf numFmtId="0" fontId="0" fillId="17" borderId="0" xfId="0" applyFill="1"/>
    <xf numFmtId="0" fontId="2" fillId="18" borderId="1" xfId="0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horizontal="center" vertical="center" wrapText="1"/>
    </xf>
    <xf numFmtId="0" fontId="2" fillId="20" borderId="1" xfId="0" applyFont="1" applyFill="1" applyBorder="1" applyAlignment="1">
      <alignment horizontal="center" vertical="center" wrapText="1"/>
    </xf>
    <xf numFmtId="0" fontId="2" fillId="21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TNF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Sheet1'!$E$58:$J$58</c:f>
                <c:numCache>
                  <c:formatCode>General</c:formatCode>
                  <c:ptCount val="6"/>
                  <c:pt idx="0">
                    <c:v>2.7092608201357737E-2</c:v>
                  </c:pt>
                  <c:pt idx="1">
                    <c:v>3.523484788521878E-2</c:v>
                  </c:pt>
                  <c:pt idx="2">
                    <c:v>3.0156740744743574E-2</c:v>
                  </c:pt>
                  <c:pt idx="3">
                    <c:v>6.7731864304600806E-2</c:v>
                  </c:pt>
                  <c:pt idx="4">
                    <c:v>5.2855070543353311E-2</c:v>
                  </c:pt>
                  <c:pt idx="5">
                    <c:v>0.10468677771605844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Sheet1'!$E$55:$J$55</c:f>
              <c:strCache>
                <c:ptCount val="6"/>
                <c:pt idx="0">
                  <c:v>wt_0</c:v>
                </c:pt>
                <c:pt idx="1">
                  <c:v>wt_0.5</c:v>
                </c:pt>
                <c:pt idx="2">
                  <c:v>ric8a_0</c:v>
                </c:pt>
                <c:pt idx="3">
                  <c:v>ric8a_0.5</c:v>
                </c:pt>
                <c:pt idx="4">
                  <c:v>dKO_0</c:v>
                </c:pt>
                <c:pt idx="5">
                  <c:v>dKO_0.5</c:v>
                </c:pt>
              </c:strCache>
            </c:strRef>
          </c:cat>
          <c:val>
            <c:numRef>
              <c:f>'Plate 1 - Sheet1'!$E$56:$J$56</c:f>
              <c:numCache>
                <c:formatCode>General</c:formatCode>
                <c:ptCount val="6"/>
                <c:pt idx="0">
                  <c:v>0.20614285714285713</c:v>
                </c:pt>
                <c:pt idx="1">
                  <c:v>0.3</c:v>
                </c:pt>
                <c:pt idx="2">
                  <c:v>0.22088888888888888</c:v>
                </c:pt>
                <c:pt idx="3">
                  <c:v>0.49628571428571439</c:v>
                </c:pt>
                <c:pt idx="4">
                  <c:v>0.25312499999999999</c:v>
                </c:pt>
                <c:pt idx="5">
                  <c:v>0.77499999999999991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CE-6A4A-9398-3651D5858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451680"/>
        <c:axId val="945828656"/>
      </c:barChart>
      <c:catAx>
        <c:axId val="91045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5828656"/>
        <c:crosses val="autoZero"/>
        <c:auto val="1"/>
        <c:lblAlgn val="ctr"/>
        <c:lblOffset val="100"/>
        <c:noMultiLvlLbl val="0"/>
      </c:catAx>
      <c:valAx>
        <c:axId val="94582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51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TNF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Sheet1'!$E$91:$J$91</c:f>
                <c:numCache>
                  <c:formatCode>General</c:formatCode>
                  <c:ptCount val="6"/>
                  <c:pt idx="0">
                    <c:v>2.7092608201357737E-2</c:v>
                  </c:pt>
                  <c:pt idx="1">
                    <c:v>0.1525975098093024</c:v>
                  </c:pt>
                  <c:pt idx="2">
                    <c:v>0.13726882081036021</c:v>
                  </c:pt>
                  <c:pt idx="3">
                    <c:v>3.0156740744743574E-2</c:v>
                  </c:pt>
                  <c:pt idx="4">
                    <c:v>0.2259900440284924</c:v>
                  </c:pt>
                  <c:pt idx="5">
                    <c:v>0.20363749450105384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Sheet1'!$E$88:$J$88</c:f>
              <c:strCache>
                <c:ptCount val="6"/>
                <c:pt idx="0">
                  <c:v>wt_0</c:v>
                </c:pt>
                <c:pt idx="1">
                  <c:v>wt_20</c:v>
                </c:pt>
                <c:pt idx="2">
                  <c:v>wt_40</c:v>
                </c:pt>
                <c:pt idx="3">
                  <c:v>ric8a_0</c:v>
                </c:pt>
                <c:pt idx="4">
                  <c:v>ric8a_20</c:v>
                </c:pt>
                <c:pt idx="5">
                  <c:v>ric8a_40</c:v>
                </c:pt>
              </c:strCache>
            </c:strRef>
          </c:cat>
          <c:val>
            <c:numRef>
              <c:f>'Plate 1 - Sheet1'!$E$89:$J$89</c:f>
              <c:numCache>
                <c:formatCode>General</c:formatCode>
                <c:ptCount val="6"/>
                <c:pt idx="0">
                  <c:v>0.20614285714285713</c:v>
                </c:pt>
                <c:pt idx="1">
                  <c:v>1.972</c:v>
                </c:pt>
                <c:pt idx="2">
                  <c:v>1.3382499999999999</c:v>
                </c:pt>
                <c:pt idx="3">
                  <c:v>0.22088888888888888</c:v>
                </c:pt>
                <c:pt idx="4">
                  <c:v>2.7949999999999999</c:v>
                </c:pt>
                <c:pt idx="5">
                  <c:v>2.6192500000000001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D-AF4A-8FFC-3D468B9AE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0438512"/>
        <c:axId val="820504768"/>
      </c:barChart>
      <c:catAx>
        <c:axId val="82043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504768"/>
        <c:crosses val="autoZero"/>
        <c:auto val="1"/>
        <c:lblAlgn val="ctr"/>
        <c:lblOffset val="100"/>
        <c:noMultiLvlLbl val="0"/>
      </c:catAx>
      <c:valAx>
        <c:axId val="82050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43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TNF </a:t>
            </a:r>
            <a:r>
              <a:rPr lang="en-US" sz="1800" b="1"/>
              <a:t>secretion</a:t>
            </a:r>
            <a:r>
              <a:rPr lang="en-US" sz="1600" b="1"/>
              <a:t> (ELISA)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Sheet1'!$Z$54:$AE$54</c:f>
                <c:numCache>
                  <c:formatCode>General</c:formatCode>
                  <c:ptCount val="6"/>
                  <c:pt idx="0">
                    <c:v>2.7092608201357699E-2</c:v>
                  </c:pt>
                  <c:pt idx="1">
                    <c:v>3.523484788521878E-2</c:v>
                  </c:pt>
                  <c:pt idx="2">
                    <c:v>7.3100345374199058E-2</c:v>
                  </c:pt>
                  <c:pt idx="3">
                    <c:v>2.7032264672670898E-2</c:v>
                  </c:pt>
                  <c:pt idx="4">
                    <c:v>6.7731864304600806E-2</c:v>
                  </c:pt>
                  <c:pt idx="5">
                    <c:v>0.19985376350150252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Sheet1'!$Z$51:$AE$51</c:f>
              <c:strCache>
                <c:ptCount val="6"/>
                <c:pt idx="0">
                  <c:v>wt_0</c:v>
                </c:pt>
                <c:pt idx="1">
                  <c:v>wt_0.5</c:v>
                </c:pt>
                <c:pt idx="2">
                  <c:v>wt_5</c:v>
                </c:pt>
                <c:pt idx="3">
                  <c:v>mut_0</c:v>
                </c:pt>
                <c:pt idx="4">
                  <c:v>mut_0.5</c:v>
                </c:pt>
                <c:pt idx="5">
                  <c:v>mut_5</c:v>
                </c:pt>
              </c:strCache>
            </c:strRef>
          </c:cat>
          <c:val>
            <c:numRef>
              <c:f>'Plate 1 - Sheet1'!$Z$52:$AE$52</c:f>
              <c:numCache>
                <c:formatCode>General</c:formatCode>
                <c:ptCount val="6"/>
                <c:pt idx="0">
                  <c:v>0.20614285714285713</c:v>
                </c:pt>
                <c:pt idx="1">
                  <c:v>0.3</c:v>
                </c:pt>
                <c:pt idx="2">
                  <c:v>1.1592222222222222</c:v>
                </c:pt>
                <c:pt idx="3">
                  <c:v>0.21910000000000002</c:v>
                </c:pt>
                <c:pt idx="4">
                  <c:v>0.49628571428571439</c:v>
                </c:pt>
                <c:pt idx="5">
                  <c:v>2.3012499999999996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D6-1A48-B0E0-C0F2B0E7B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0802752"/>
        <c:axId val="446412832"/>
      </c:barChart>
      <c:catAx>
        <c:axId val="89080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412832"/>
        <c:crosses val="autoZero"/>
        <c:auto val="1"/>
        <c:lblAlgn val="ctr"/>
        <c:lblOffset val="100"/>
        <c:noMultiLvlLbl val="0"/>
      </c:catAx>
      <c:valAx>
        <c:axId val="44641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802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TNFa (ELISA)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'Plate 1 - Sheet1'!$Z$71:$AC$71</c:f>
                <c:numCache>
                  <c:formatCode>General</c:formatCode>
                  <c:ptCount val="4"/>
                  <c:pt idx="0">
                    <c:v>2.7092608201357737E-2</c:v>
                  </c:pt>
                  <c:pt idx="1">
                    <c:v>7.3100345374199058E-2</c:v>
                  </c:pt>
                  <c:pt idx="2">
                    <c:v>2.7032264672670898E-2</c:v>
                  </c:pt>
                  <c:pt idx="3">
                    <c:v>0.19985376350150252</c:v>
                  </c:pt>
                </c:numCache>
              </c:numRef>
            </c:plus>
            <c:minus>
              <c:numRef>
                <c:f>'Plate 1 - Sheet1'!$Z$71:$AC$71</c:f>
                <c:numCache>
                  <c:formatCode>General</c:formatCode>
                  <c:ptCount val="4"/>
                  <c:pt idx="0">
                    <c:v>2.7092608201357737E-2</c:v>
                  </c:pt>
                  <c:pt idx="1">
                    <c:v>7.3100345374199058E-2</c:v>
                  </c:pt>
                  <c:pt idx="2">
                    <c:v>2.7032264672670898E-2</c:v>
                  </c:pt>
                  <c:pt idx="3">
                    <c:v>0.19985376350150252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Sheet1'!$Z$68:$AC$68</c:f>
              <c:strCache>
                <c:ptCount val="4"/>
                <c:pt idx="0">
                  <c:v>wt_0</c:v>
                </c:pt>
                <c:pt idx="1">
                  <c:v>wt_LPS</c:v>
                </c:pt>
                <c:pt idx="2">
                  <c:v>mut_0</c:v>
                </c:pt>
                <c:pt idx="3">
                  <c:v>mut_LPS</c:v>
                </c:pt>
              </c:strCache>
            </c:strRef>
          </c:cat>
          <c:val>
            <c:numRef>
              <c:f>'Plate 1 - Sheet1'!$Z$69:$AC$69</c:f>
              <c:numCache>
                <c:formatCode>General</c:formatCode>
                <c:ptCount val="4"/>
                <c:pt idx="0">
                  <c:v>0.20614285714285713</c:v>
                </c:pt>
                <c:pt idx="1">
                  <c:v>1.1592222222222222</c:v>
                </c:pt>
                <c:pt idx="2">
                  <c:v>0.21910000000000002</c:v>
                </c:pt>
                <c:pt idx="3">
                  <c:v>2.3012499999999996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58-7746-BFF3-4947430C0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4498080"/>
        <c:axId val="1950096703"/>
      </c:barChart>
      <c:catAx>
        <c:axId val="30449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0096703"/>
        <c:crosses val="autoZero"/>
        <c:auto val="1"/>
        <c:lblAlgn val="ctr"/>
        <c:lblOffset val="100"/>
        <c:noMultiLvlLbl val="0"/>
      </c:catAx>
      <c:valAx>
        <c:axId val="1950096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49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TNF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Sheet1'!$E$58:$L$58</c:f>
                <c:numCache>
                  <c:formatCode>General</c:formatCode>
                  <c:ptCount val="8"/>
                  <c:pt idx="0">
                    <c:v>2.7092608201357737E-2</c:v>
                  </c:pt>
                  <c:pt idx="1">
                    <c:v>3.523484788521878E-2</c:v>
                  </c:pt>
                  <c:pt idx="2">
                    <c:v>3.0156740744743574E-2</c:v>
                  </c:pt>
                  <c:pt idx="3">
                    <c:v>6.7731864304600806E-2</c:v>
                  </c:pt>
                  <c:pt idx="4">
                    <c:v>5.2855070543353311E-2</c:v>
                  </c:pt>
                  <c:pt idx="5">
                    <c:v>0.10468677771605844</c:v>
                  </c:pt>
                  <c:pt idx="6">
                    <c:v>9.3984041198492838E-2</c:v>
                  </c:pt>
                  <c:pt idx="7">
                    <c:v>0.11606562439700505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Sheet1'!$E$55:$L$55</c:f>
              <c:strCache>
                <c:ptCount val="8"/>
                <c:pt idx="0">
                  <c:v>wt_0</c:v>
                </c:pt>
                <c:pt idx="1">
                  <c:v>wt_0.5</c:v>
                </c:pt>
                <c:pt idx="2">
                  <c:v>ric8a_0</c:v>
                </c:pt>
                <c:pt idx="3">
                  <c:v>ric8a_0.5</c:v>
                </c:pt>
                <c:pt idx="4">
                  <c:v>dKO_0</c:v>
                </c:pt>
                <c:pt idx="5">
                  <c:v>dKO_0.5</c:v>
                </c:pt>
                <c:pt idx="6">
                  <c:v>ric8b_0</c:v>
                </c:pt>
                <c:pt idx="7">
                  <c:v>ric8b_0.5</c:v>
                </c:pt>
              </c:strCache>
            </c:strRef>
          </c:cat>
          <c:val>
            <c:numRef>
              <c:f>'Plate 1 - Sheet1'!$E$56:$L$56</c:f>
              <c:numCache>
                <c:formatCode>General</c:formatCode>
                <c:ptCount val="8"/>
                <c:pt idx="0">
                  <c:v>0.20614285714285713</c:v>
                </c:pt>
                <c:pt idx="1">
                  <c:v>0.3</c:v>
                </c:pt>
                <c:pt idx="2">
                  <c:v>0.22088888888888888</c:v>
                </c:pt>
                <c:pt idx="3">
                  <c:v>0.49628571428571439</c:v>
                </c:pt>
                <c:pt idx="4">
                  <c:v>0.25312499999999999</c:v>
                </c:pt>
                <c:pt idx="5">
                  <c:v>0.77499999999999991</c:v>
                </c:pt>
                <c:pt idx="6">
                  <c:v>0.17400000000000002</c:v>
                </c:pt>
                <c:pt idx="7">
                  <c:v>0.65175000000000005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CB-EC4E-BF57-A994F387B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5677776"/>
        <c:axId val="525802016"/>
      </c:barChart>
      <c:catAx>
        <c:axId val="52567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802016"/>
        <c:crosses val="autoZero"/>
        <c:auto val="1"/>
        <c:lblAlgn val="ctr"/>
        <c:lblOffset val="100"/>
        <c:noMultiLvlLbl val="0"/>
      </c:catAx>
      <c:valAx>
        <c:axId val="52580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677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TNF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Sheet1'!$Z$98:$AE$98</c:f>
                <c:numCache>
                  <c:formatCode>General</c:formatCode>
                  <c:ptCount val="6"/>
                  <c:pt idx="0">
                    <c:v>27.092608201357699</c:v>
                  </c:pt>
                  <c:pt idx="1">
                    <c:v>35.234847885218777</c:v>
                  </c:pt>
                  <c:pt idx="2">
                    <c:v>73.100345374199065</c:v>
                  </c:pt>
                  <c:pt idx="3">
                    <c:v>27.032264672670898</c:v>
                  </c:pt>
                  <c:pt idx="4">
                    <c:v>67.731864304600805</c:v>
                  </c:pt>
                  <c:pt idx="5">
                    <c:v>199.85376350150253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Sheet1'!$Z$94:$AE$95</c:f>
              <c:multiLvlStrCache>
                <c:ptCount val="6"/>
                <c:lvl>
                  <c:pt idx="0">
                    <c:v>PBS</c:v>
                  </c:pt>
                  <c:pt idx="1">
                    <c:v>LPS_0.5</c:v>
                  </c:pt>
                  <c:pt idx="2">
                    <c:v>LPS_5</c:v>
                  </c:pt>
                  <c:pt idx="3">
                    <c:v>PBS</c:v>
                  </c:pt>
                  <c:pt idx="4">
                    <c:v>LPS_0.5</c:v>
                  </c:pt>
                  <c:pt idx="5">
                    <c:v>LPS_5</c:v>
                  </c:pt>
                </c:lvl>
                <c:lvl>
                  <c:pt idx="0">
                    <c:v>ctrl microglia</c:v>
                  </c:pt>
                  <c:pt idx="3">
                    <c:v>ric8a/cx3cr1-cre mut microglia</c:v>
                  </c:pt>
                </c:lvl>
              </c:multiLvlStrCache>
            </c:multiLvlStrRef>
          </c:cat>
          <c:val>
            <c:numRef>
              <c:f>'Plate 1 - Sheet1'!$Z$96:$AE$96</c:f>
              <c:numCache>
                <c:formatCode>General</c:formatCode>
                <c:ptCount val="6"/>
                <c:pt idx="0">
                  <c:v>206.14285714285714</c:v>
                </c:pt>
                <c:pt idx="1">
                  <c:v>300</c:v>
                </c:pt>
                <c:pt idx="2">
                  <c:v>1159.2222222222222</c:v>
                </c:pt>
                <c:pt idx="3">
                  <c:v>219.10000000000002</c:v>
                </c:pt>
                <c:pt idx="4">
                  <c:v>496.28571428571433</c:v>
                </c:pt>
                <c:pt idx="5">
                  <c:v>2301.2499999999995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1-8A47-AA1F-DD0B96605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4717807"/>
        <c:axId val="1750233327"/>
      </c:barChart>
      <c:catAx>
        <c:axId val="1644717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233327"/>
        <c:crosses val="autoZero"/>
        <c:auto val="1"/>
        <c:lblAlgn val="ctr"/>
        <c:lblOffset val="100"/>
        <c:noMultiLvlLbl val="0"/>
      </c:catAx>
      <c:valAx>
        <c:axId val="1750233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717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Sheet1'!$Z$120:$AC$120</c:f>
                <c:numCache>
                  <c:formatCode>General</c:formatCode>
                  <c:ptCount val="4"/>
                  <c:pt idx="0">
                    <c:v>27.092608201357699</c:v>
                  </c:pt>
                  <c:pt idx="1">
                    <c:v>73.100345374199065</c:v>
                  </c:pt>
                  <c:pt idx="2">
                    <c:v>27.032264672670898</c:v>
                  </c:pt>
                  <c:pt idx="3">
                    <c:v>199.85376350150253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Sheet1'!$Z$116:$AC$117</c:f>
              <c:multiLvlStrCache>
                <c:ptCount val="4"/>
                <c:lvl>
                  <c:pt idx="0">
                    <c:v>PBS</c:v>
                  </c:pt>
                  <c:pt idx="1">
                    <c:v>LPS_5</c:v>
                  </c:pt>
                  <c:pt idx="2">
                    <c:v>PBS</c:v>
                  </c:pt>
                  <c:pt idx="3">
                    <c:v>LPS_5</c:v>
                  </c:pt>
                </c:lvl>
                <c:lvl>
                  <c:pt idx="0">
                    <c:v>ctrl microglia</c:v>
                  </c:pt>
                  <c:pt idx="2">
                    <c:v>ric8a/cx3cr1-cre mut microglia</c:v>
                  </c:pt>
                </c:lvl>
              </c:multiLvlStrCache>
            </c:multiLvlStrRef>
          </c:cat>
          <c:val>
            <c:numRef>
              <c:f>'Plate 1 - Sheet1'!$Z$118:$AC$118</c:f>
              <c:numCache>
                <c:formatCode>General</c:formatCode>
                <c:ptCount val="4"/>
                <c:pt idx="0">
                  <c:v>206.14285714285714</c:v>
                </c:pt>
                <c:pt idx="1">
                  <c:v>1159.2222222222222</c:v>
                </c:pt>
                <c:pt idx="2">
                  <c:v>219.10000000000002</c:v>
                </c:pt>
                <c:pt idx="3">
                  <c:v>2301.2499999999995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B-2B42-8FBB-6091FAFAF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2850159"/>
        <c:axId val="442588495"/>
      </c:barChart>
      <c:catAx>
        <c:axId val="812850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88495"/>
        <c:crosses val="autoZero"/>
        <c:auto val="1"/>
        <c:lblAlgn val="ctr"/>
        <c:lblOffset val="100"/>
        <c:noMultiLvlLbl val="0"/>
      </c:catAx>
      <c:valAx>
        <c:axId val="442588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50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95250</xdr:colOff>
      <xdr:row>30</xdr:row>
      <xdr:rowOff>107950</xdr:rowOff>
    </xdr:from>
    <xdr:to>
      <xdr:col>22</xdr:col>
      <xdr:colOff>628650</xdr:colOff>
      <xdr:row>47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E0F2FA-67C8-174F-8123-9B1A203382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57150</xdr:colOff>
      <xdr:row>67</xdr:row>
      <xdr:rowOff>146050</xdr:rowOff>
    </xdr:from>
    <xdr:to>
      <xdr:col>21</xdr:col>
      <xdr:colOff>590550</xdr:colOff>
      <xdr:row>84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2E5D92-456C-AA40-9F40-4271DEFC35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603250</xdr:colOff>
      <xdr:row>33</xdr:row>
      <xdr:rowOff>101600</xdr:rowOff>
    </xdr:from>
    <xdr:to>
      <xdr:col>30</xdr:col>
      <xdr:colOff>571500</xdr:colOff>
      <xdr:row>46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A30CC1-C2E5-164F-9DA3-E2ECF23152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260350</xdr:colOff>
      <xdr:row>71</xdr:row>
      <xdr:rowOff>139700</xdr:rowOff>
    </xdr:from>
    <xdr:to>
      <xdr:col>34</xdr:col>
      <xdr:colOff>469900</xdr:colOff>
      <xdr:row>88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8024216-B264-2248-B539-90F59EF974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349250</xdr:colOff>
      <xdr:row>32</xdr:row>
      <xdr:rowOff>69850</xdr:rowOff>
    </xdr:from>
    <xdr:to>
      <xdr:col>39</xdr:col>
      <xdr:colOff>209550</xdr:colOff>
      <xdr:row>49</xdr:row>
      <xdr:rowOff>6350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CBB6A07-81EA-FE4B-889F-905F8FDB5B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647700</xdr:colOff>
      <xdr:row>93</xdr:row>
      <xdr:rowOff>50800</xdr:rowOff>
    </xdr:from>
    <xdr:to>
      <xdr:col>42</xdr:col>
      <xdr:colOff>0</xdr:colOff>
      <xdr:row>110</xdr:row>
      <xdr:rowOff>152400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5339226-73CE-6D47-80B9-F9E7CCE5ED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31</xdr:col>
      <xdr:colOff>184150</xdr:colOff>
      <xdr:row>119</xdr:row>
      <xdr:rowOff>6350</xdr:rowOff>
    </xdr:from>
    <xdr:to>
      <xdr:col>38</xdr:col>
      <xdr:colOff>152400</xdr:colOff>
      <xdr:row>132</xdr:row>
      <xdr:rowOff>139700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BFA81EE-8AAF-4241-99A9-977BFA9B55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120"/>
  <sheetViews>
    <sheetView tabSelected="1" topLeftCell="A24" workbookViewId="0">
      <selection activeCell="S59" sqref="S59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43328</v>
      </c>
    </row>
    <row r="8" spans="1:2" x14ac:dyDescent="0.15">
      <c r="A8" t="s">
        <v>7</v>
      </c>
      <c r="B8" s="2">
        <v>0.60806712962962961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28" x14ac:dyDescent="0.15">
      <c r="B17" t="s">
        <v>20</v>
      </c>
      <c r="Z17" s="19"/>
      <c r="AA17" s="19"/>
      <c r="AB17" t="s">
        <v>42</v>
      </c>
    </row>
    <row r="18" spans="1:28" x14ac:dyDescent="0.15">
      <c r="B18" t="s">
        <v>21</v>
      </c>
      <c r="T18" t="s">
        <v>40</v>
      </c>
      <c r="Z18" s="22"/>
      <c r="AA18" s="22"/>
      <c r="AB18" t="s">
        <v>43</v>
      </c>
    </row>
    <row r="19" spans="1:28" x14ac:dyDescent="0.15">
      <c r="B19" t="s">
        <v>22</v>
      </c>
      <c r="T19" t="s">
        <v>41</v>
      </c>
      <c r="Z19" s="23"/>
      <c r="AA19" s="23"/>
      <c r="AB19" t="s">
        <v>44</v>
      </c>
    </row>
    <row r="21" spans="1:28" ht="14" x14ac:dyDescent="0.15">
      <c r="A21" s="3" t="s">
        <v>23</v>
      </c>
      <c r="B21" s="4"/>
    </row>
    <row r="22" spans="1:28" x14ac:dyDescent="0.15">
      <c r="A22" t="s">
        <v>24</v>
      </c>
      <c r="B22">
        <v>22.8</v>
      </c>
    </row>
    <row r="24" spans="1:28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28" ht="14" x14ac:dyDescent="0.15">
      <c r="B25" s="6" t="s">
        <v>25</v>
      </c>
      <c r="C25" s="7">
        <v>0.58099999999999996</v>
      </c>
      <c r="D25" s="8">
        <v>1.21</v>
      </c>
      <c r="E25" s="9">
        <v>0.20300000000000001</v>
      </c>
      <c r="F25" s="10">
        <v>0.72</v>
      </c>
      <c r="G25" s="9">
        <v>0.25900000000000001</v>
      </c>
      <c r="H25" s="10">
        <v>0.70099999999999996</v>
      </c>
      <c r="I25" s="11">
        <v>0.29699999999999999</v>
      </c>
      <c r="J25" s="7">
        <v>0.56699999999999995</v>
      </c>
      <c r="K25" s="9">
        <v>0.21299999999999999</v>
      </c>
      <c r="L25" s="9">
        <v>0.26400000000000001</v>
      </c>
      <c r="M25" s="9">
        <v>0.19700000000000001</v>
      </c>
      <c r="N25" s="12">
        <v>0.42</v>
      </c>
      <c r="O25" s="13">
        <v>450</v>
      </c>
      <c r="P25" s="19" t="s">
        <v>33</v>
      </c>
      <c r="Q25" s="19" t="s">
        <v>34</v>
      </c>
      <c r="R25" s="19" t="s">
        <v>35</v>
      </c>
      <c r="S25" s="19" t="s">
        <v>36</v>
      </c>
      <c r="T25" s="19">
        <v>63</v>
      </c>
      <c r="U25" s="19"/>
      <c r="V25" s="19"/>
      <c r="W25" s="19"/>
      <c r="X25">
        <v>64</v>
      </c>
    </row>
    <row r="26" spans="1:28" ht="14" x14ac:dyDescent="0.15">
      <c r="B26" s="6" t="s">
        <v>26</v>
      </c>
      <c r="C26" s="14">
        <v>0.183</v>
      </c>
      <c r="D26" s="15">
        <v>0.46</v>
      </c>
      <c r="E26" s="14">
        <v>0.17799999999999999</v>
      </c>
      <c r="F26" s="16">
        <v>0.622</v>
      </c>
      <c r="G26" s="9">
        <v>0.23499999999999999</v>
      </c>
      <c r="H26" s="16">
        <v>0.59299999999999997</v>
      </c>
      <c r="I26" s="9">
        <v>0.20399999999999999</v>
      </c>
      <c r="J26" s="16">
        <v>0.61599999999999999</v>
      </c>
      <c r="K26" s="9">
        <v>0.25700000000000001</v>
      </c>
      <c r="L26" s="12">
        <v>0.38600000000000001</v>
      </c>
      <c r="M26" s="9">
        <v>0.215</v>
      </c>
      <c r="N26" s="17">
        <v>0.82399999999999995</v>
      </c>
      <c r="O26" s="13">
        <v>450</v>
      </c>
      <c r="P26">
        <v>65</v>
      </c>
      <c r="T26" s="22">
        <v>66</v>
      </c>
      <c r="U26" s="22"/>
      <c r="V26" s="22"/>
      <c r="W26" s="22"/>
      <c r="X26" s="19">
        <v>67</v>
      </c>
      <c r="Y26" s="19"/>
      <c r="Z26" s="19"/>
      <c r="AA26" s="19"/>
      <c r="AB26" s="19"/>
    </row>
    <row r="27" spans="1:28" ht="14" x14ac:dyDescent="0.15">
      <c r="B27" s="6" t="s">
        <v>27</v>
      </c>
      <c r="C27" s="9">
        <v>0.25</v>
      </c>
      <c r="D27" s="12">
        <v>0.41799999999999998</v>
      </c>
      <c r="E27" s="11">
        <v>0.29899999999999999</v>
      </c>
      <c r="F27" s="14">
        <v>0.14799999999999999</v>
      </c>
      <c r="G27" s="9">
        <v>0.218</v>
      </c>
      <c r="H27" s="9">
        <v>0.2</v>
      </c>
      <c r="I27" s="14">
        <v>0.11799999999999999</v>
      </c>
      <c r="J27" s="14">
        <v>0.191</v>
      </c>
      <c r="K27" s="14">
        <v>0.16</v>
      </c>
      <c r="L27" s="14">
        <v>0.16500000000000001</v>
      </c>
      <c r="M27" s="9">
        <v>0.26900000000000002</v>
      </c>
      <c r="N27" s="9">
        <v>0.21</v>
      </c>
      <c r="O27" s="13">
        <v>450</v>
      </c>
      <c r="P27" t="s">
        <v>37</v>
      </c>
      <c r="Q27" t="s">
        <v>38</v>
      </c>
      <c r="R27" t="s">
        <v>39</v>
      </c>
      <c r="S27">
        <v>112</v>
      </c>
      <c r="V27">
        <v>113</v>
      </c>
      <c r="Y27">
        <v>114</v>
      </c>
    </row>
    <row r="28" spans="1:28" ht="14" x14ac:dyDescent="0.15">
      <c r="B28" s="6" t="s">
        <v>28</v>
      </c>
      <c r="C28" s="9">
        <v>0.20599999999999999</v>
      </c>
      <c r="D28" s="11">
        <v>0.33200000000000002</v>
      </c>
      <c r="E28" s="11">
        <v>0.33700000000000002</v>
      </c>
      <c r="F28" s="14">
        <v>0.158</v>
      </c>
      <c r="G28" s="9">
        <v>0.21</v>
      </c>
      <c r="H28" s="9">
        <v>0.25900000000000001</v>
      </c>
      <c r="I28" s="11">
        <v>0.30299999999999999</v>
      </c>
      <c r="J28" s="12">
        <v>0.41799999999999998</v>
      </c>
      <c r="K28" s="12">
        <v>0.373</v>
      </c>
      <c r="L28" s="12">
        <v>0.36099999999999999</v>
      </c>
      <c r="M28" s="12">
        <v>0.39</v>
      </c>
      <c r="N28" s="7">
        <v>0.53100000000000003</v>
      </c>
      <c r="O28" s="13">
        <v>450</v>
      </c>
      <c r="P28" s="21">
        <v>115</v>
      </c>
      <c r="Q28" s="22"/>
      <c r="R28" s="22"/>
      <c r="S28">
        <v>116</v>
      </c>
      <c r="V28" s="22">
        <v>117</v>
      </c>
      <c r="W28" s="22"/>
      <c r="X28" s="22"/>
      <c r="Y28" s="20">
        <v>118</v>
      </c>
      <c r="Z28" s="20"/>
      <c r="AA28" s="20"/>
      <c r="AB28" s="20"/>
    </row>
    <row r="29" spans="1:28" ht="14" x14ac:dyDescent="0.15">
      <c r="B29" s="6" t="s">
        <v>29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3">
        <v>450</v>
      </c>
    </row>
    <row r="30" spans="1:28" ht="14" x14ac:dyDescent="0.15">
      <c r="B30" s="6" t="s">
        <v>30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3">
        <v>450</v>
      </c>
    </row>
    <row r="31" spans="1:28" ht="14" x14ac:dyDescent="0.15">
      <c r="B31" s="6" t="s">
        <v>31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3">
        <v>450</v>
      </c>
    </row>
    <row r="32" spans="1:28" ht="14" x14ac:dyDescent="0.15">
      <c r="B32" s="6" t="s">
        <v>32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3">
        <v>450</v>
      </c>
    </row>
    <row r="35" spans="2:15" x14ac:dyDescent="0.15">
      <c r="N35" s="28"/>
    </row>
    <row r="36" spans="2:15" x14ac:dyDescent="0.15">
      <c r="E36" t="s">
        <v>45</v>
      </c>
      <c r="F36" t="s">
        <v>46</v>
      </c>
      <c r="G36" t="s">
        <v>47</v>
      </c>
      <c r="H36" t="s">
        <v>48</v>
      </c>
      <c r="I36" t="s">
        <v>49</v>
      </c>
      <c r="J36" t="s">
        <v>50</v>
      </c>
      <c r="K36" t="s">
        <v>56</v>
      </c>
      <c r="L36" t="s">
        <v>57</v>
      </c>
      <c r="N36" s="28"/>
      <c r="O36" s="28"/>
    </row>
    <row r="37" spans="2:15" x14ac:dyDescent="0.15">
      <c r="E37" s="9">
        <v>0.21299999999999999</v>
      </c>
      <c r="F37" s="9">
        <v>0.26400000000000001</v>
      </c>
      <c r="G37" s="9">
        <v>0.23499999999999999</v>
      </c>
      <c r="H37" s="16">
        <v>0.59299999999999997</v>
      </c>
      <c r="I37" s="7">
        <v>0.58099999999999996</v>
      </c>
      <c r="J37" s="8">
        <v>1.21</v>
      </c>
      <c r="K37" s="12">
        <v>0.36099999999999999</v>
      </c>
      <c r="L37" s="12">
        <v>0.39</v>
      </c>
    </row>
    <row r="38" spans="2:15" x14ac:dyDescent="0.15">
      <c r="E38" s="9">
        <v>0.19700000000000001</v>
      </c>
      <c r="F38" s="12">
        <v>0.42</v>
      </c>
      <c r="G38" s="9">
        <v>0.20399999999999999</v>
      </c>
      <c r="H38" s="16">
        <v>0.61599999999999999</v>
      </c>
      <c r="I38" s="9">
        <v>0.20300000000000001</v>
      </c>
      <c r="J38" s="10">
        <v>0.72</v>
      </c>
      <c r="K38" s="14">
        <v>9.7000000000000003E-2</v>
      </c>
      <c r="L38" s="7">
        <v>0.53100000000000003</v>
      </c>
    </row>
    <row r="39" spans="2:15" x14ac:dyDescent="0.15">
      <c r="E39" s="14">
        <v>0.183</v>
      </c>
      <c r="F39" s="15">
        <v>0.46</v>
      </c>
      <c r="G39" s="9">
        <v>0.20599999999999999</v>
      </c>
      <c r="H39" s="11">
        <v>0.33200000000000002</v>
      </c>
      <c r="I39" s="9">
        <v>0.25900000000000001</v>
      </c>
      <c r="J39" s="10">
        <v>0.70099999999999996</v>
      </c>
      <c r="K39" s="14">
        <v>6.4000000000000001E-2</v>
      </c>
      <c r="L39" s="12">
        <v>0.89500000000000002</v>
      </c>
    </row>
    <row r="40" spans="2:15" x14ac:dyDescent="0.15">
      <c r="E40" s="14">
        <v>0.17799999999999999</v>
      </c>
      <c r="F40" s="16">
        <v>0.622</v>
      </c>
      <c r="G40" s="11">
        <v>0.30299999999999999</v>
      </c>
      <c r="H40" s="11">
        <v>0.33700000000000002</v>
      </c>
      <c r="I40" s="11">
        <v>0.29699999999999999</v>
      </c>
      <c r="J40" s="7">
        <v>0.56699999999999995</v>
      </c>
      <c r="L40" s="12">
        <v>0.79100000000000004</v>
      </c>
    </row>
    <row r="41" spans="2:15" x14ac:dyDescent="0.15">
      <c r="B41" t="s">
        <v>64</v>
      </c>
      <c r="E41" s="9">
        <v>0.25</v>
      </c>
      <c r="F41" s="12">
        <v>0.41799999999999998</v>
      </c>
      <c r="G41" s="14">
        <v>0.122</v>
      </c>
      <c r="H41" s="12">
        <v>0.41799999999999998</v>
      </c>
      <c r="I41" s="9">
        <v>0.25700000000000001</v>
      </c>
      <c r="J41" s="12">
        <v>0.38600000000000001</v>
      </c>
    </row>
    <row r="42" spans="2:15" x14ac:dyDescent="0.15">
      <c r="B42" t="s">
        <v>62</v>
      </c>
      <c r="E42" s="14">
        <v>0.14799999999999999</v>
      </c>
      <c r="F42" s="11">
        <v>0.29899999999999999</v>
      </c>
      <c r="G42" s="14">
        <v>0.16600000000000001</v>
      </c>
      <c r="H42" s="12">
        <v>0.373</v>
      </c>
      <c r="I42" s="9">
        <v>0.215</v>
      </c>
      <c r="J42" s="17">
        <v>0.82399999999999995</v>
      </c>
    </row>
    <row r="43" spans="2:15" x14ac:dyDescent="0.15">
      <c r="B43" t="s">
        <v>51</v>
      </c>
      <c r="E43" s="14">
        <v>0.11799999999999999</v>
      </c>
      <c r="F43" s="9">
        <v>0.218</v>
      </c>
      <c r="G43" s="9">
        <v>0.37</v>
      </c>
      <c r="H43" s="12">
        <v>0.80500000000000005</v>
      </c>
      <c r="I43" s="14">
        <v>0.105</v>
      </c>
      <c r="J43" s="11">
        <v>0.58799999999999997</v>
      </c>
    </row>
    <row r="44" spans="2:15" x14ac:dyDescent="0.15">
      <c r="B44" t="s">
        <v>52</v>
      </c>
      <c r="E44" s="14">
        <v>0.16500000000000001</v>
      </c>
      <c r="F44" s="9">
        <v>0.2</v>
      </c>
      <c r="G44" s="14">
        <v>8.7999999999999995E-2</v>
      </c>
      <c r="I44" s="14">
        <v>0.108</v>
      </c>
      <c r="J44" s="7">
        <v>1.204</v>
      </c>
    </row>
    <row r="45" spans="2:15" x14ac:dyDescent="0.15">
      <c r="B45" t="s">
        <v>53</v>
      </c>
      <c r="E45" s="14">
        <v>0.158</v>
      </c>
      <c r="F45" s="14">
        <v>0.191</v>
      </c>
      <c r="G45" s="9">
        <v>0.29399999999999998</v>
      </c>
    </row>
    <row r="46" spans="2:15" x14ac:dyDescent="0.15">
      <c r="B46" t="s">
        <v>54</v>
      </c>
      <c r="E46" s="14">
        <v>0.186</v>
      </c>
      <c r="F46" s="14">
        <v>0.16</v>
      </c>
    </row>
    <row r="47" spans="2:15" x14ac:dyDescent="0.15">
      <c r="B47" t="s">
        <v>63</v>
      </c>
      <c r="E47" s="9">
        <v>0.50800000000000001</v>
      </c>
      <c r="F47" s="9">
        <v>0.26900000000000002</v>
      </c>
    </row>
    <row r="48" spans="2:15" x14ac:dyDescent="0.15">
      <c r="B48" t="s">
        <v>55</v>
      </c>
      <c r="E48" s="14">
        <v>0.253</v>
      </c>
      <c r="F48" s="9">
        <v>0.21</v>
      </c>
    </row>
    <row r="49" spans="5:31" x14ac:dyDescent="0.15">
      <c r="E49" s="14">
        <v>0.25900000000000001</v>
      </c>
      <c r="F49" s="9">
        <v>0.21</v>
      </c>
    </row>
    <row r="50" spans="5:31" x14ac:dyDescent="0.15">
      <c r="E50" s="14">
        <v>7.0000000000000007E-2</v>
      </c>
      <c r="F50" s="9">
        <v>0.25900000000000001</v>
      </c>
    </row>
    <row r="51" spans="5:31" x14ac:dyDescent="0.15">
      <c r="N51" s="28"/>
      <c r="O51" s="28"/>
      <c r="Z51" s="28" t="s">
        <v>45</v>
      </c>
      <c r="AA51" s="28" t="s">
        <v>46</v>
      </c>
      <c r="AB51" s="28" t="s">
        <v>65</v>
      </c>
      <c r="AC51" s="28" t="s">
        <v>66</v>
      </c>
      <c r="AD51" s="28" t="s">
        <v>67</v>
      </c>
      <c r="AE51" s="28" t="s">
        <v>68</v>
      </c>
    </row>
    <row r="52" spans="5:31" x14ac:dyDescent="0.15">
      <c r="Z52">
        <v>0.20614285714285713</v>
      </c>
      <c r="AA52">
        <v>0.3</v>
      </c>
      <c r="AB52">
        <v>1.1592222222222222</v>
      </c>
      <c r="AC52">
        <v>0.21910000000000002</v>
      </c>
      <c r="AD52">
        <v>0.49628571428571439</v>
      </c>
      <c r="AE52">
        <v>2.3012499999999996</v>
      </c>
    </row>
    <row r="53" spans="5:31" x14ac:dyDescent="0.15">
      <c r="Z53">
        <v>0.10137125760358244</v>
      </c>
      <c r="AA53">
        <v>0.13183672886158504</v>
      </c>
      <c r="AB53">
        <v>0.21930103612259719</v>
      </c>
      <c r="AC53">
        <v>8.5483526678146071E-2</v>
      </c>
      <c r="AD53">
        <v>0.17920166878474653</v>
      </c>
      <c r="AE53">
        <v>0.56527180567025992</v>
      </c>
    </row>
    <row r="54" spans="5:31" x14ac:dyDescent="0.15">
      <c r="Z54">
        <v>2.7092608201357699E-2</v>
      </c>
      <c r="AA54">
        <v>3.523484788521878E-2</v>
      </c>
      <c r="AB54">
        <v>7.3100345374199058E-2</v>
      </c>
      <c r="AC54">
        <v>2.7032264672670898E-2</v>
      </c>
      <c r="AD54">
        <v>6.7731864304600806E-2</v>
      </c>
      <c r="AE54">
        <v>0.19985376350150252</v>
      </c>
    </row>
    <row r="55" spans="5:31" x14ac:dyDescent="0.15">
      <c r="E55" t="s">
        <v>45</v>
      </c>
      <c r="F55" t="s">
        <v>46</v>
      </c>
      <c r="G55" t="s">
        <v>47</v>
      </c>
      <c r="H55" t="s">
        <v>48</v>
      </c>
      <c r="I55" t="s">
        <v>49</v>
      </c>
      <c r="J55" t="s">
        <v>50</v>
      </c>
      <c r="K55" t="s">
        <v>56</v>
      </c>
      <c r="L55" t="s">
        <v>57</v>
      </c>
    </row>
    <row r="56" spans="5:31" x14ac:dyDescent="0.15">
      <c r="E56">
        <f t="shared" ref="E56:L56" si="0">AVERAGE(E37:E50)</f>
        <v>0.20614285714285713</v>
      </c>
      <c r="F56">
        <f t="shared" si="0"/>
        <v>0.3</v>
      </c>
      <c r="G56">
        <f t="shared" si="0"/>
        <v>0.22088888888888888</v>
      </c>
      <c r="H56">
        <f t="shared" si="0"/>
        <v>0.49628571428571439</v>
      </c>
      <c r="I56">
        <f t="shared" si="0"/>
        <v>0.25312499999999999</v>
      </c>
      <c r="J56">
        <f t="shared" si="0"/>
        <v>0.77499999999999991</v>
      </c>
      <c r="K56">
        <f t="shared" si="0"/>
        <v>0.17400000000000002</v>
      </c>
      <c r="L56">
        <f t="shared" si="0"/>
        <v>0.65175000000000005</v>
      </c>
    </row>
    <row r="57" spans="5:31" x14ac:dyDescent="0.15">
      <c r="E57">
        <f t="shared" ref="E57:L57" si="1">STDEV(E37:E50)</f>
        <v>0.10137125760358244</v>
      </c>
      <c r="F57">
        <f t="shared" si="1"/>
        <v>0.13183672886158504</v>
      </c>
      <c r="G57">
        <f t="shared" si="1"/>
        <v>9.0470222234230721E-2</v>
      </c>
      <c r="H57">
        <f t="shared" si="1"/>
        <v>0.17920166878474653</v>
      </c>
      <c r="I57">
        <f t="shared" si="1"/>
        <v>0.14949671520519386</v>
      </c>
      <c r="J57">
        <f t="shared" si="1"/>
        <v>0.29609892169437474</v>
      </c>
      <c r="K57">
        <f t="shared" si="1"/>
        <v>0.16278513445643614</v>
      </c>
      <c r="L57">
        <f t="shared" si="1"/>
        <v>0.23213124879401009</v>
      </c>
    </row>
    <row r="58" spans="5:31" x14ac:dyDescent="0.15">
      <c r="E58">
        <f t="shared" ref="E58:L58" si="2">E57/SQRT(COUNT(E37:E50))</f>
        <v>2.7092608201357737E-2</v>
      </c>
      <c r="F58">
        <f t="shared" si="2"/>
        <v>3.523484788521878E-2</v>
      </c>
      <c r="G58">
        <f t="shared" si="2"/>
        <v>3.0156740744743574E-2</v>
      </c>
      <c r="H58">
        <f t="shared" si="2"/>
        <v>6.7731864304600806E-2</v>
      </c>
      <c r="I58">
        <f t="shared" si="2"/>
        <v>5.2855070543353311E-2</v>
      </c>
      <c r="J58">
        <f t="shared" si="2"/>
        <v>0.10468677771605844</v>
      </c>
      <c r="K58">
        <f t="shared" si="2"/>
        <v>9.3984041198492838E-2</v>
      </c>
      <c r="L58">
        <f t="shared" si="2"/>
        <v>0.11606562439700505</v>
      </c>
    </row>
    <row r="59" spans="5:31" ht="23" x14ac:dyDescent="0.25">
      <c r="Z59" s="29" t="s">
        <v>69</v>
      </c>
    </row>
    <row r="61" spans="5:31" x14ac:dyDescent="0.15">
      <c r="F61">
        <f>TTEST(E37:E50,F37:F50,1,3)</f>
        <v>2.2569971959765532E-2</v>
      </c>
      <c r="H61">
        <f>TTEST(G37:G50,H37:H50,1,3)</f>
        <v>2.7331831872858749E-3</v>
      </c>
      <c r="J61">
        <f>TTEST(I37:I50,J37:J50,1,3)</f>
        <v>5.6748855363475479E-4</v>
      </c>
      <c r="L61">
        <f>TTEST(K37:K50,L37:L50,1,3)</f>
        <v>1.2012823609565402E-2</v>
      </c>
      <c r="Z61" s="28" t="s">
        <v>77</v>
      </c>
    </row>
    <row r="62" spans="5:31" x14ac:dyDescent="0.15">
      <c r="G62">
        <f>TTEST(E37:E50,G37:G50,1,3)</f>
        <v>0.36006928921859327</v>
      </c>
      <c r="H62">
        <f>TTEST(F37:F50,H37:H50,1,3)</f>
        <v>1.4614806269685176E-2</v>
      </c>
      <c r="I62">
        <f t="shared" ref="I62:K62" si="3">TTEST(G37:G50,I37:I50,1,3)</f>
        <v>0.30329258763667655</v>
      </c>
      <c r="J62">
        <f t="shared" si="3"/>
        <v>2.2860921795937683E-2</v>
      </c>
      <c r="K62">
        <f t="shared" si="3"/>
        <v>0.2554121848105198</v>
      </c>
      <c r="L62">
        <f>TTEST(J37:J50,L37:L50,1,3)</f>
        <v>0.22700724254038662</v>
      </c>
    </row>
    <row r="63" spans="5:31" x14ac:dyDescent="0.15">
      <c r="I63">
        <f>TTEST(E37:E50,I37:I50,1,3)</f>
        <v>0.22300702940316414</v>
      </c>
      <c r="J63">
        <f>TTEST(F37:F50,J37:J50,1,3)</f>
        <v>1.1005209723874735E-3</v>
      </c>
      <c r="L63">
        <f>TTEST(F37:F50,L37:L50,1,3)</f>
        <v>2.5301624950243452E-2</v>
      </c>
    </row>
    <row r="68" spans="5:29" x14ac:dyDescent="0.15">
      <c r="Z68" s="28" t="s">
        <v>45</v>
      </c>
      <c r="AA68" s="28" t="s">
        <v>70</v>
      </c>
      <c r="AB68" s="28" t="s">
        <v>66</v>
      </c>
      <c r="AC68" s="28" t="s">
        <v>71</v>
      </c>
    </row>
    <row r="69" spans="5:29" x14ac:dyDescent="0.15">
      <c r="E69" t="s">
        <v>45</v>
      </c>
      <c r="F69" t="s">
        <v>58</v>
      </c>
      <c r="G69" t="s">
        <v>59</v>
      </c>
      <c r="H69" t="s">
        <v>47</v>
      </c>
      <c r="I69" t="s">
        <v>60</v>
      </c>
      <c r="J69" t="s">
        <v>61</v>
      </c>
      <c r="Z69">
        <v>0.20614285714285713</v>
      </c>
      <c r="AA69">
        <v>1.1592222222222222</v>
      </c>
      <c r="AB69">
        <v>0.21910000000000002</v>
      </c>
      <c r="AC69">
        <v>2.3012499999999996</v>
      </c>
    </row>
    <row r="70" spans="5:29" x14ac:dyDescent="0.15">
      <c r="E70" s="9">
        <v>0.21299999999999999</v>
      </c>
      <c r="F70" s="27">
        <v>2.0219999999999998</v>
      </c>
      <c r="G70" s="7">
        <v>1.3240000000000001</v>
      </c>
      <c r="H70" s="9">
        <v>0.23499999999999999</v>
      </c>
      <c r="I70" s="8">
        <v>3.2229999999999999</v>
      </c>
      <c r="J70" s="8">
        <v>3.206</v>
      </c>
      <c r="Z70">
        <v>0.10137125760358244</v>
      </c>
      <c r="AA70">
        <v>0.21930103612259719</v>
      </c>
      <c r="AB70">
        <v>8.5483526678146071E-2</v>
      </c>
      <c r="AC70">
        <v>0.56527180567025992</v>
      </c>
    </row>
    <row r="71" spans="5:29" x14ac:dyDescent="0.15">
      <c r="E71" s="9">
        <v>0.19700000000000001</v>
      </c>
      <c r="F71" s="25">
        <v>2.3759999999999999</v>
      </c>
      <c r="G71" s="10">
        <v>1.7190000000000001</v>
      </c>
      <c r="H71" s="9">
        <v>0.20399999999999999</v>
      </c>
      <c r="I71" s="17">
        <v>2.1680000000000001</v>
      </c>
      <c r="J71" s="25">
        <v>2.3940000000000001</v>
      </c>
      <c r="Z71">
        <v>2.7092608201357737E-2</v>
      </c>
      <c r="AA71">
        <v>7.3100345374199058E-2</v>
      </c>
      <c r="AB71">
        <v>2.7032264672670898E-2</v>
      </c>
      <c r="AC71">
        <v>0.19985376350150252</v>
      </c>
    </row>
    <row r="72" spans="5:29" x14ac:dyDescent="0.15">
      <c r="E72" s="14">
        <v>0.183</v>
      </c>
      <c r="F72" s="10">
        <v>1.6719999999999999</v>
      </c>
      <c r="G72" s="15">
        <v>1.0720000000000001</v>
      </c>
      <c r="H72" s="9">
        <v>0.20599999999999999</v>
      </c>
      <c r="I72" s="24">
        <v>2.9860000000000002</v>
      </c>
      <c r="J72" s="17">
        <v>2.302</v>
      </c>
    </row>
    <row r="73" spans="5:29" x14ac:dyDescent="0.15">
      <c r="E73" s="14">
        <v>0.17799999999999999</v>
      </c>
      <c r="F73" s="10">
        <v>1.8180000000000001</v>
      </c>
      <c r="G73" s="7">
        <v>1.238</v>
      </c>
      <c r="H73" s="11">
        <v>0.30299999999999999</v>
      </c>
      <c r="I73" s="24">
        <v>2.8029999999999999</v>
      </c>
      <c r="J73" s="26">
        <v>2.5750000000000002</v>
      </c>
    </row>
    <row r="74" spans="5:29" x14ac:dyDescent="0.15">
      <c r="E74" s="9">
        <v>0.25</v>
      </c>
      <c r="H74" s="14">
        <v>0.122</v>
      </c>
    </row>
    <row r="75" spans="5:29" x14ac:dyDescent="0.15">
      <c r="E75" s="14">
        <v>0.14799999999999999</v>
      </c>
      <c r="H75" s="14">
        <v>0.16600000000000001</v>
      </c>
    </row>
    <row r="76" spans="5:29" x14ac:dyDescent="0.15">
      <c r="E76" s="14">
        <v>0.11799999999999999</v>
      </c>
      <c r="H76" s="9">
        <v>0.37</v>
      </c>
    </row>
    <row r="77" spans="5:29" x14ac:dyDescent="0.15">
      <c r="E77" s="14">
        <v>0.16500000000000001</v>
      </c>
      <c r="H77" s="14">
        <v>8.7999999999999995E-2</v>
      </c>
    </row>
    <row r="78" spans="5:29" x14ac:dyDescent="0.15">
      <c r="E78" s="14">
        <v>0.158</v>
      </c>
      <c r="H78" s="9">
        <v>0.29399999999999998</v>
      </c>
    </row>
    <row r="79" spans="5:29" x14ac:dyDescent="0.15">
      <c r="E79" s="14">
        <v>0.186</v>
      </c>
    </row>
    <row r="80" spans="5:29" x14ac:dyDescent="0.15">
      <c r="E80" s="9">
        <v>0.50800000000000001</v>
      </c>
    </row>
    <row r="81" spans="5:31" x14ac:dyDescent="0.15">
      <c r="E81" s="14">
        <v>0.253</v>
      </c>
    </row>
    <row r="82" spans="5:31" x14ac:dyDescent="0.15">
      <c r="E82" s="14">
        <v>0.25900000000000001</v>
      </c>
    </row>
    <row r="83" spans="5:31" x14ac:dyDescent="0.15">
      <c r="E83" s="14">
        <v>7.0000000000000007E-2</v>
      </c>
    </row>
    <row r="88" spans="5:31" x14ac:dyDescent="0.15">
      <c r="E88" t="s">
        <v>45</v>
      </c>
      <c r="F88" t="s">
        <v>58</v>
      </c>
      <c r="G88" t="s">
        <v>59</v>
      </c>
      <c r="H88" t="s">
        <v>47</v>
      </c>
      <c r="I88" t="s">
        <v>60</v>
      </c>
      <c r="J88" t="s">
        <v>61</v>
      </c>
    </row>
    <row r="89" spans="5:31" x14ac:dyDescent="0.15">
      <c r="E89">
        <f t="shared" ref="E89:J89" si="4">AVERAGE(E70:E83)</f>
        <v>0.20614285714285713</v>
      </c>
      <c r="F89">
        <f t="shared" si="4"/>
        <v>1.972</v>
      </c>
      <c r="G89">
        <f t="shared" si="4"/>
        <v>1.3382499999999999</v>
      </c>
      <c r="H89">
        <f t="shared" si="4"/>
        <v>0.22088888888888888</v>
      </c>
      <c r="I89">
        <f t="shared" si="4"/>
        <v>2.7949999999999999</v>
      </c>
      <c r="J89">
        <f t="shared" si="4"/>
        <v>2.6192500000000001</v>
      </c>
    </row>
    <row r="90" spans="5:31" x14ac:dyDescent="0.15">
      <c r="E90">
        <f t="shared" ref="E90:J90" si="5">STDEV(E70:E83)</f>
        <v>0.10137125760358244</v>
      </c>
      <c r="F90">
        <f t="shared" si="5"/>
        <v>0.30519501961860479</v>
      </c>
      <c r="G90">
        <f t="shared" si="5"/>
        <v>0.27453764162072042</v>
      </c>
      <c r="H90">
        <f t="shared" si="5"/>
        <v>9.0470222234230721E-2</v>
      </c>
      <c r="I90">
        <f t="shared" si="5"/>
        <v>0.45198008805698481</v>
      </c>
      <c r="J90">
        <f t="shared" si="5"/>
        <v>0.40727498900210768</v>
      </c>
    </row>
    <row r="91" spans="5:31" x14ac:dyDescent="0.15">
      <c r="E91">
        <f t="shared" ref="E91:J91" si="6">E90/SQRT(COUNT(E70:E83))</f>
        <v>2.7092608201357737E-2</v>
      </c>
      <c r="F91">
        <f t="shared" si="6"/>
        <v>0.1525975098093024</v>
      </c>
      <c r="G91">
        <f t="shared" si="6"/>
        <v>0.13726882081036021</v>
      </c>
      <c r="H91">
        <f t="shared" si="6"/>
        <v>3.0156740744743574E-2</v>
      </c>
      <c r="I91">
        <f t="shared" si="6"/>
        <v>0.2259900440284924</v>
      </c>
      <c r="J91">
        <f t="shared" si="6"/>
        <v>0.20363749450105384</v>
      </c>
    </row>
    <row r="94" spans="5:31" x14ac:dyDescent="0.15">
      <c r="H94">
        <f>TTEST(E70:E83,H70:H83,1,3)</f>
        <v>0.36006928921859327</v>
      </c>
      <c r="I94">
        <f>TTEST(F70:F73,I70:I73,1,3)</f>
        <v>1.3807731229288909E-2</v>
      </c>
      <c r="J94">
        <f>TTEST(G70:G73,J70:J73,1,3)</f>
        <v>1.4734950647633527E-3</v>
      </c>
      <c r="Z94" s="28" t="s">
        <v>72</v>
      </c>
      <c r="AC94" s="28" t="s">
        <v>73</v>
      </c>
    </row>
    <row r="95" spans="5:31" x14ac:dyDescent="0.15">
      <c r="G95">
        <f>TTEST(F70:F73,G70:G73,1,3)</f>
        <v>1.0880583963380701E-2</v>
      </c>
      <c r="J95">
        <f>TTEST(I70:I73,J70:J73,1,3)</f>
        <v>0.2923364596616525</v>
      </c>
      <c r="Z95" s="28" t="s">
        <v>74</v>
      </c>
      <c r="AA95" s="28" t="s">
        <v>75</v>
      </c>
      <c r="AB95" s="28" t="s">
        <v>76</v>
      </c>
      <c r="AC95" s="28" t="s">
        <v>74</v>
      </c>
      <c r="AD95" s="28" t="s">
        <v>75</v>
      </c>
      <c r="AE95" s="28" t="s">
        <v>76</v>
      </c>
    </row>
    <row r="96" spans="5:31" x14ac:dyDescent="0.15">
      <c r="Z96">
        <f>Z52*10*100</f>
        <v>206.14285714285714</v>
      </c>
      <c r="AA96">
        <f t="shared" ref="AA96:AE96" si="7">AA52*10*100</f>
        <v>300</v>
      </c>
      <c r="AB96">
        <f t="shared" si="7"/>
        <v>1159.2222222222222</v>
      </c>
      <c r="AC96">
        <f t="shared" si="7"/>
        <v>219.10000000000002</v>
      </c>
      <c r="AD96">
        <f t="shared" si="7"/>
        <v>496.28571428571433</v>
      </c>
      <c r="AE96">
        <f t="shared" si="7"/>
        <v>2301.2499999999995</v>
      </c>
    </row>
    <row r="97" spans="26:31" x14ac:dyDescent="0.15">
      <c r="Z97">
        <f t="shared" ref="Z97:AE97" si="8">Z53*10*100</f>
        <v>101.37125760358244</v>
      </c>
      <c r="AA97">
        <f t="shared" si="8"/>
        <v>131.83672886158504</v>
      </c>
      <c r="AB97">
        <f t="shared" si="8"/>
        <v>219.3010361225972</v>
      </c>
      <c r="AC97">
        <f t="shared" si="8"/>
        <v>85.483526678146077</v>
      </c>
      <c r="AD97">
        <f t="shared" si="8"/>
        <v>179.20166878474652</v>
      </c>
      <c r="AE97">
        <f t="shared" si="8"/>
        <v>565.27180567025994</v>
      </c>
    </row>
    <row r="98" spans="26:31" x14ac:dyDescent="0.15">
      <c r="Z98">
        <f t="shared" ref="Z98:AE98" si="9">Z54*10*100</f>
        <v>27.092608201357699</v>
      </c>
      <c r="AA98">
        <f t="shared" si="9"/>
        <v>35.234847885218777</v>
      </c>
      <c r="AB98">
        <f t="shared" si="9"/>
        <v>73.100345374199065</v>
      </c>
      <c r="AC98">
        <f t="shared" si="9"/>
        <v>27.032264672670898</v>
      </c>
      <c r="AD98">
        <f t="shared" si="9"/>
        <v>67.731864304600805</v>
      </c>
      <c r="AE98">
        <f t="shared" si="9"/>
        <v>199.85376350150253</v>
      </c>
    </row>
    <row r="116" spans="26:29" x14ac:dyDescent="0.15">
      <c r="Z116" t="s">
        <v>72</v>
      </c>
      <c r="AB116" t="s">
        <v>73</v>
      </c>
    </row>
    <row r="117" spans="26:29" x14ac:dyDescent="0.15">
      <c r="Z117" t="s">
        <v>74</v>
      </c>
      <c r="AA117" t="s">
        <v>76</v>
      </c>
      <c r="AB117" t="s">
        <v>74</v>
      </c>
      <c r="AC117" t="s">
        <v>76</v>
      </c>
    </row>
    <row r="118" spans="26:29" x14ac:dyDescent="0.15">
      <c r="Z118">
        <v>206.14285714285714</v>
      </c>
      <c r="AA118">
        <v>1159.2222222222222</v>
      </c>
      <c r="AB118">
        <v>219.10000000000002</v>
      </c>
      <c r="AC118">
        <v>2301.2499999999995</v>
      </c>
    </row>
    <row r="119" spans="26:29" x14ac:dyDescent="0.15">
      <c r="Z119">
        <v>101.37125760358244</v>
      </c>
      <c r="AA119">
        <v>219.3010361225972</v>
      </c>
      <c r="AB119">
        <v>85.483526678146077</v>
      </c>
      <c r="AC119">
        <v>565.27180567025994</v>
      </c>
    </row>
    <row r="120" spans="26:29" x14ac:dyDescent="0.15">
      <c r="Z120">
        <v>27.092608201357699</v>
      </c>
      <c r="AA120">
        <v>73.100345374199065</v>
      </c>
      <c r="AB120">
        <v>27.032264672670898</v>
      </c>
      <c r="AC120">
        <v>199.85376350150253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2024-11-21T17:14:36Z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